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_UERGS\_dr 2022\"/>
    </mc:Choice>
  </mc:AlternateContent>
  <xr:revisionPtr revIDLastSave="0" documentId="13_ncr:1_{A36D61D9-466E-4379-B001-FEB061AB4F12}" xr6:coauthVersionLast="47" xr6:coauthVersionMax="47" xr10:uidLastSave="{00000000-0000-0000-0000-000000000000}"/>
  <bookViews>
    <workbookView xWindow="-108" yWindow="-108" windowWidth="23256" windowHeight="12456" activeTab="2" xr2:uid="{AF922B26-CF49-4C57-BA57-F891843A85F8}"/>
  </bookViews>
  <sheets>
    <sheet name="Fórmula A" sheetId="13" r:id="rId1"/>
    <sheet name="Fórmula B" sheetId="14" r:id="rId2"/>
    <sheet name="CR I (A)" sheetId="5" r:id="rId3"/>
    <sheet name="CR I (B)" sheetId="11" r:id="rId4"/>
    <sheet name="CR II" sheetId="1" r:id="rId5"/>
    <sheet name="CR III" sheetId="3" r:id="rId6"/>
    <sheet name="CR IV" sheetId="6" r:id="rId7"/>
    <sheet name="CR V" sheetId="7" r:id="rId8"/>
    <sheet name="CR VI" sheetId="2" r:id="rId9"/>
    <sheet name="CR VII (A)" sheetId="12" r:id="rId10"/>
    <sheet name="CR VII (B)" sheetId="8" r:id="rId1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2" l="1"/>
  <c r="H13" i="12" s="1"/>
  <c r="E13" i="12"/>
  <c r="F13" i="12" s="1"/>
  <c r="C13" i="12"/>
  <c r="D13" i="12" s="1"/>
  <c r="H12" i="12"/>
  <c r="F12" i="12"/>
  <c r="D12" i="12"/>
  <c r="H11" i="12"/>
  <c r="F11" i="12"/>
  <c r="D11" i="12"/>
  <c r="H10" i="12"/>
  <c r="F10" i="12"/>
  <c r="D10" i="12"/>
  <c r="H9" i="12"/>
  <c r="F9" i="12"/>
  <c r="D9" i="12"/>
  <c r="G6" i="12"/>
  <c r="E6" i="12"/>
  <c r="C6" i="12"/>
  <c r="I6" i="12" s="1"/>
  <c r="I5" i="12"/>
  <c r="I4" i="12"/>
  <c r="G12" i="11"/>
  <c r="E12" i="11"/>
  <c r="C12" i="11"/>
  <c r="I9" i="11"/>
  <c r="H9" i="11"/>
  <c r="F9" i="11"/>
  <c r="D9" i="11"/>
  <c r="I8" i="11"/>
  <c r="H8" i="11"/>
  <c r="F8" i="11"/>
  <c r="D8" i="11"/>
  <c r="I5" i="11"/>
  <c r="I4" i="11"/>
  <c r="G12" i="8"/>
  <c r="G11" i="6"/>
  <c r="G12" i="3"/>
  <c r="E12" i="8"/>
  <c r="C12" i="8"/>
  <c r="H9" i="8"/>
  <c r="F9" i="8"/>
  <c r="D9" i="8"/>
  <c r="H8" i="8"/>
  <c r="F8" i="8"/>
  <c r="D8" i="8"/>
  <c r="I5" i="8"/>
  <c r="I4" i="8"/>
  <c r="G12" i="7"/>
  <c r="H12" i="7" s="1"/>
  <c r="E12" i="7"/>
  <c r="F12" i="7" s="1"/>
  <c r="C12" i="7"/>
  <c r="D12" i="7" s="1"/>
  <c r="H11" i="7"/>
  <c r="F11" i="7"/>
  <c r="D11" i="7"/>
  <c r="H10" i="7"/>
  <c r="F10" i="7"/>
  <c r="D10" i="7"/>
  <c r="H9" i="7"/>
  <c r="F9" i="7"/>
  <c r="D9" i="7"/>
  <c r="G6" i="7"/>
  <c r="E6" i="7"/>
  <c r="C6" i="7"/>
  <c r="I5" i="7"/>
  <c r="I4" i="7"/>
  <c r="E11" i="6"/>
  <c r="C11" i="6"/>
  <c r="H8" i="6"/>
  <c r="F8" i="6"/>
  <c r="D8" i="6"/>
  <c r="I8" i="6" s="1"/>
  <c r="I5" i="6"/>
  <c r="I4" i="6"/>
  <c r="I10" i="12" l="1"/>
  <c r="I9" i="12"/>
  <c r="I9" i="8"/>
  <c r="I8" i="8"/>
  <c r="I6" i="7"/>
  <c r="I9" i="7" s="1"/>
  <c r="G13" i="5" l="1"/>
  <c r="H13" i="5" s="1"/>
  <c r="E13" i="5"/>
  <c r="F13" i="5" s="1"/>
  <c r="C13" i="5"/>
  <c r="D13" i="5" s="1"/>
  <c r="H12" i="5"/>
  <c r="F12" i="5"/>
  <c r="D12" i="5"/>
  <c r="H11" i="5"/>
  <c r="F11" i="5"/>
  <c r="D11" i="5"/>
  <c r="H10" i="5"/>
  <c r="F10" i="5"/>
  <c r="D10" i="5"/>
  <c r="H9" i="5"/>
  <c r="F9" i="5"/>
  <c r="D9" i="5"/>
  <c r="G6" i="5"/>
  <c r="E6" i="5"/>
  <c r="C6" i="5"/>
  <c r="I5" i="5"/>
  <c r="I4" i="5"/>
  <c r="H9" i="3"/>
  <c r="H8" i="3"/>
  <c r="F9" i="3"/>
  <c r="F8" i="3"/>
  <c r="D9" i="3"/>
  <c r="D8" i="3"/>
  <c r="I9" i="3"/>
  <c r="E12" i="3"/>
  <c r="C12" i="3"/>
  <c r="I5" i="3"/>
  <c r="I4" i="3"/>
  <c r="G13" i="2"/>
  <c r="H13" i="2" s="1"/>
  <c r="E13" i="2"/>
  <c r="F13" i="2" s="1"/>
  <c r="C13" i="2"/>
  <c r="D13" i="2" s="1"/>
  <c r="H11" i="1"/>
  <c r="H12" i="1"/>
  <c r="F11" i="1"/>
  <c r="F12" i="1"/>
  <c r="G13" i="1"/>
  <c r="E13" i="1"/>
  <c r="C13" i="1"/>
  <c r="D11" i="1"/>
  <c r="D12" i="1"/>
  <c r="D10" i="2"/>
  <c r="F10" i="2"/>
  <c r="H10" i="2"/>
  <c r="I8" i="3" l="1"/>
  <c r="I6" i="5"/>
  <c r="I10" i="5" s="1"/>
  <c r="I9" i="5"/>
  <c r="H9" i="2"/>
  <c r="F9" i="2"/>
  <c r="D9" i="2"/>
  <c r="G6" i="2"/>
  <c r="E6" i="2"/>
  <c r="C6" i="2"/>
  <c r="I5" i="2"/>
  <c r="I4" i="2"/>
  <c r="I5" i="1"/>
  <c r="I4" i="1"/>
  <c r="D13" i="1"/>
  <c r="H13" i="1"/>
  <c r="F13" i="1"/>
  <c r="H10" i="1"/>
  <c r="H9" i="1"/>
  <c r="F10" i="1"/>
  <c r="F9" i="1"/>
  <c r="D10" i="1"/>
  <c r="D9" i="1"/>
  <c r="E6" i="1"/>
  <c r="G6" i="1"/>
  <c r="C6" i="1"/>
  <c r="I6" i="2" l="1"/>
  <c r="I6" i="1"/>
  <c r="I9" i="2" l="1"/>
  <c r="I10" i="2"/>
  <c r="I10" i="1"/>
  <c r="I9" i="1"/>
</calcChain>
</file>

<file path=xl/sharedStrings.xml><?xml version="1.0" encoding="utf-8"?>
<sst xmlns="http://schemas.openxmlformats.org/spreadsheetml/2006/main" count="219" uniqueCount="43">
  <si>
    <t>Votantes habilitados</t>
  </si>
  <si>
    <t>Votos válidos</t>
  </si>
  <si>
    <t>Docentes</t>
  </si>
  <si>
    <t>Corpo Técnico e Administrativo</t>
  </si>
  <si>
    <t>Discentes</t>
  </si>
  <si>
    <t>Colégio eleitoral</t>
  </si>
  <si>
    <t>Total</t>
  </si>
  <si>
    <t>Votos</t>
  </si>
  <si>
    <t>Total Ajustado</t>
  </si>
  <si>
    <t>Fator de ajuste (válidos/habilitados)</t>
  </si>
  <si>
    <t>X%</t>
  </si>
  <si>
    <t>Y%</t>
  </si>
  <si>
    <t>Z%</t>
  </si>
  <si>
    <t>Total Ajustado = (X%+Y%+Z%)/fator de ajuste total</t>
  </si>
  <si>
    <t>Nome(s)</t>
  </si>
  <si>
    <t>Brancos</t>
  </si>
  <si>
    <t>Nulos</t>
  </si>
  <si>
    <t>Abstenções</t>
  </si>
  <si>
    <t>X%/Y%/Z% = votos/válidos</t>
  </si>
  <si>
    <t>Total Ajustado = (X%+Y%+Z%)/3</t>
  </si>
  <si>
    <t>Eleia Righi</t>
  </si>
  <si>
    <t>Rodrigo Koch</t>
  </si>
  <si>
    <t>Ana Lúcia Kern</t>
  </si>
  <si>
    <t>Vinicius Leônidas Curcio</t>
  </si>
  <si>
    <t>Iran Lovis Trentin</t>
  </si>
  <si>
    <t>Samba Sané</t>
  </si>
  <si>
    <t>José Antônio Kroeff Schmitz</t>
  </si>
  <si>
    <t>João Carlos Coelho Junior</t>
  </si>
  <si>
    <t>Viviane Castro Camozzato</t>
  </si>
  <si>
    <t>Daniela Cristina Haas Limberger</t>
  </si>
  <si>
    <t>Rafaela Biehl Printes</t>
  </si>
  <si>
    <t>Apuração de votos - Direção Regional 2023-2027 - CR I</t>
  </si>
  <si>
    <t>Apuração de votos - Direção Regional 2023-2027 - CR II</t>
  </si>
  <si>
    <t>Apuração de votos - Direção Regional 2023-2027 - CR III</t>
  </si>
  <si>
    <t>Apuração de votos - Direção Regional 2023-2027 - CR IV</t>
  </si>
  <si>
    <t>Apuração de votos - Direção Regional 2023-2027 - CR V</t>
  </si>
  <si>
    <t>Apuração de votos - Direção Regional 2023-2027 CR VI</t>
  </si>
  <si>
    <t>Apuração de votos - Direção Regional 2023-2027 - CR VII</t>
  </si>
  <si>
    <t>Fórmula utilizada na eleição para a reitoria em 2010 e 2014.</t>
  </si>
  <si>
    <t>X%/Y%/Z% = votos/votos válidos x fator de ajuste = votos/habilitados</t>
  </si>
  <si>
    <t>Fórmula utilizada na eleição para a reitoria e direção regional em 2018.</t>
  </si>
  <si>
    <t>Votos habilitados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</si>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</sst>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/>
    <xf numFmtId="10" fontId="0" fillId="3" borderId="1" xfId="1" applyNumberFormat="1" applyFont="1" applyFill="1" applyBorder="1"/>
    <xf numFmtId="0" fontId="0" fillId="4" borderId="1" xfId="0" applyFill="1" applyBorder="1"/>
    <xf numFmtId="10" fontId="0" fillId="4" borderId="1" xfId="1" applyNumberFormat="1" applyFont="1" applyFill="1" applyBorder="1"/>
    <xf numFmtId="0" fontId="0" fillId="5" borderId="1" xfId="0" applyFill="1" applyBorder="1"/>
    <xf numFmtId="10" fontId="0" fillId="5" borderId="1" xfId="1" applyNumberFormat="1" applyFont="1" applyFill="1" applyBorder="1"/>
    <xf numFmtId="10" fontId="0" fillId="5" borderId="2" xfId="1" applyNumberFormat="1" applyFont="1" applyFill="1" applyBorder="1"/>
    <xf numFmtId="10" fontId="2" fillId="0" borderId="1" xfId="1" applyNumberFormat="1" applyFont="1" applyBorder="1"/>
    <xf numFmtId="10" fontId="2" fillId="0" borderId="3" xfId="1" applyNumberFormat="1" applyFont="1" applyBorder="1"/>
    <xf numFmtId="10" fontId="2" fillId="0" borderId="4" xfId="1" applyNumberFormat="1" applyFont="1" applyBorder="1"/>
    <xf numFmtId="10" fontId="2" fillId="0" borderId="5" xfId="1" applyNumberFormat="1" applyFont="1" applyBorder="1"/>
    <xf numFmtId="0" fontId="0" fillId="0" borderId="5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13</xdr:col>
      <xdr:colOff>275001</xdr:colOff>
      <xdr:row>24</xdr:row>
      <xdr:rowOff>30856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418E21-B2A0-A39E-77F7-599B86CF9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6200"/>
          <a:ext cx="7856901" cy="43437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30480</xdr:rowOff>
    </xdr:from>
    <xdr:to>
      <xdr:col>13</xdr:col>
      <xdr:colOff>54976</xdr:colOff>
      <xdr:row>13</xdr:row>
      <xdr:rowOff>175260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15BB8F-CDA8-253F-991D-DEC0E6A0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213360"/>
          <a:ext cx="7705456" cy="2339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992B-3AEE-4B5C-B56B-5ED583FBFAD7}">
  <dimension ref="A1"/>
  <sheetViews>
    <sheetView showGridLines="0" workbookViewId="0">
      <selection activeCell="O7" sqref="O7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F0F4-D4D8-4293-9781-58932AEB0D1B}">
  <dimension ref="B2:I16"/>
  <sheetViews>
    <sheetView showGridLines="0" zoomScale="115" zoomScaleNormal="115" workbookViewId="0">
      <selection activeCell="F15" sqref="F15"/>
    </sheetView>
  </sheetViews>
  <sheetFormatPr defaultRowHeight="14.4" x14ac:dyDescent="0.3"/>
  <cols>
    <col min="2" max="2" width="26.777343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31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1" t="s">
        <v>6</v>
      </c>
    </row>
    <row r="4" spans="2:9" x14ac:dyDescent="0.3">
      <c r="B4" s="6" t="s">
        <v>0</v>
      </c>
      <c r="C4" s="26">
        <v>67</v>
      </c>
      <c r="D4" s="26"/>
      <c r="E4" s="27">
        <v>17</v>
      </c>
      <c r="F4" s="27"/>
      <c r="G4" s="28">
        <v>1389</v>
      </c>
      <c r="H4" s="28"/>
      <c r="I4" s="2">
        <f>SUM(C4:H4)</f>
        <v>1473</v>
      </c>
    </row>
    <row r="5" spans="2:9" x14ac:dyDescent="0.3">
      <c r="B5" s="6" t="s">
        <v>1</v>
      </c>
      <c r="C5" s="26">
        <v>6</v>
      </c>
      <c r="D5" s="26"/>
      <c r="E5" s="27">
        <v>2</v>
      </c>
      <c r="F5" s="27"/>
      <c r="G5" s="28">
        <v>140</v>
      </c>
      <c r="H5" s="28"/>
      <c r="I5" s="2">
        <f>SUM(C5:H5)</f>
        <v>148</v>
      </c>
    </row>
    <row r="6" spans="2:9" ht="28.8" x14ac:dyDescent="0.3">
      <c r="B6" s="7" t="s">
        <v>9</v>
      </c>
      <c r="C6" s="29">
        <f>C5/C4</f>
        <v>8.9552238805970144E-2</v>
      </c>
      <c r="D6" s="29"/>
      <c r="E6" s="30">
        <f t="shared" ref="E6:G6" si="0">E5/E4</f>
        <v>0.11764705882352941</v>
      </c>
      <c r="F6" s="30"/>
      <c r="G6" s="31">
        <f t="shared" si="0"/>
        <v>0.1007919366450684</v>
      </c>
      <c r="H6" s="31"/>
      <c r="I6" s="3">
        <f>SUM(C6:G6)</f>
        <v>0.30799123427456798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29</v>
      </c>
      <c r="C9" s="8">
        <v>3</v>
      </c>
      <c r="D9" s="9">
        <f>C9/C$4</f>
        <v>4.4776119402985072E-2</v>
      </c>
      <c r="E9" s="10">
        <v>1</v>
      </c>
      <c r="F9" s="11">
        <f>E9/E$4</f>
        <v>5.8823529411764705E-2</v>
      </c>
      <c r="G9" s="12">
        <v>70</v>
      </c>
      <c r="H9" s="13">
        <f>G9/G$4</f>
        <v>5.03959683225342E-2</v>
      </c>
      <c r="I9" s="15">
        <f>SUM(D9,F9,H9)/$I$6</f>
        <v>0.5</v>
      </c>
    </row>
    <row r="10" spans="2:9" x14ac:dyDescent="0.3">
      <c r="B10" s="2" t="s">
        <v>30</v>
      </c>
      <c r="C10" s="8">
        <v>3</v>
      </c>
      <c r="D10" s="9">
        <f>C10/C$4</f>
        <v>4.4776119402985072E-2</v>
      </c>
      <c r="E10" s="10">
        <v>1</v>
      </c>
      <c r="F10" s="11">
        <f>E10/E$4</f>
        <v>5.8823529411764705E-2</v>
      </c>
      <c r="G10" s="12">
        <v>70</v>
      </c>
      <c r="H10" s="13">
        <f>G10/G$4</f>
        <v>5.03959683225342E-2</v>
      </c>
      <c r="I10" s="16">
        <f>SUM(D10,F10,H10)/$I$6</f>
        <v>0.5</v>
      </c>
    </row>
    <row r="11" spans="2:9" x14ac:dyDescent="0.3">
      <c r="B11" s="2" t="s">
        <v>15</v>
      </c>
      <c r="C11" s="8"/>
      <c r="D11" s="9">
        <f t="shared" ref="D11:D12" si="1">C11/C$4</f>
        <v>0</v>
      </c>
      <c r="E11" s="10">
        <v>1</v>
      </c>
      <c r="F11" s="11">
        <f t="shared" ref="F11:F12" si="2">E11/E$4</f>
        <v>5.8823529411764705E-2</v>
      </c>
      <c r="G11" s="12"/>
      <c r="H11" s="13">
        <f t="shared" ref="H11:H12" si="3">G11/G$4</f>
        <v>0</v>
      </c>
      <c r="I11" s="17"/>
    </row>
    <row r="12" spans="2:9" x14ac:dyDescent="0.3">
      <c r="B12" s="2" t="s">
        <v>16</v>
      </c>
      <c r="C12" s="8"/>
      <c r="D12" s="9">
        <f t="shared" si="1"/>
        <v>0</v>
      </c>
      <c r="E12" s="10">
        <v>1</v>
      </c>
      <c r="F12" s="11">
        <f t="shared" si="2"/>
        <v>5.8823529411764705E-2</v>
      </c>
      <c r="G12" s="12"/>
      <c r="H12" s="13">
        <f t="shared" si="3"/>
        <v>0</v>
      </c>
      <c r="I12" s="18"/>
    </row>
    <row r="13" spans="2:9" x14ac:dyDescent="0.3">
      <c r="B13" s="2" t="s">
        <v>17</v>
      </c>
      <c r="C13" s="8">
        <f>C4-SUM(C9:C12)</f>
        <v>61</v>
      </c>
      <c r="D13" s="9">
        <f>C13/C$4</f>
        <v>0.91044776119402981</v>
      </c>
      <c r="E13" s="10">
        <f>E4-SUM(E9:E12)</f>
        <v>13</v>
      </c>
      <c r="F13" s="11">
        <f>E13/E$4</f>
        <v>0.76470588235294112</v>
      </c>
      <c r="G13" s="12">
        <f>G4-SUM(G9:G12)</f>
        <v>1249</v>
      </c>
      <c r="H13" s="14">
        <f>G13/G$4</f>
        <v>0.89920806335493164</v>
      </c>
      <c r="I13" s="19"/>
    </row>
    <row r="14" spans="2:9" x14ac:dyDescent="0.3">
      <c r="B14" s="23" t="s">
        <v>38</v>
      </c>
    </row>
    <row r="15" spans="2:9" x14ac:dyDescent="0.3">
      <c r="B15" t="s">
        <v>39</v>
      </c>
    </row>
    <row r="16" spans="2:9" x14ac:dyDescent="0.3">
      <c r="B16" t="s">
        <v>13</v>
      </c>
    </row>
  </sheetData>
  <mergeCells count="13">
    <mergeCell ref="B2:I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</mergeCells>
  <conditionalFormatting sqref="I9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EFF8-7E1E-4272-BB55-F006EE87D788}">
  <dimension ref="B2:I15"/>
  <sheetViews>
    <sheetView showGridLines="0" zoomScale="115" zoomScaleNormal="115" workbookViewId="0">
      <selection activeCell="G14" sqref="G14"/>
    </sheetView>
  </sheetViews>
  <sheetFormatPr defaultRowHeight="14.4" x14ac:dyDescent="0.3"/>
  <cols>
    <col min="2" max="2" width="27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37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0" t="s">
        <v>6</v>
      </c>
    </row>
    <row r="4" spans="2:9" x14ac:dyDescent="0.3">
      <c r="B4" s="6" t="s">
        <v>0</v>
      </c>
      <c r="C4" s="26">
        <v>9</v>
      </c>
      <c r="D4" s="26"/>
      <c r="E4" s="27">
        <v>5</v>
      </c>
      <c r="F4" s="27"/>
      <c r="G4" s="28">
        <v>114</v>
      </c>
      <c r="H4" s="28"/>
      <c r="I4" s="2">
        <f>SUM(C4:H4)</f>
        <v>128</v>
      </c>
    </row>
    <row r="5" spans="2:9" x14ac:dyDescent="0.3">
      <c r="B5" s="6" t="s">
        <v>1</v>
      </c>
      <c r="C5" s="26">
        <v>2</v>
      </c>
      <c r="D5" s="26"/>
      <c r="E5" s="27">
        <v>2</v>
      </c>
      <c r="F5" s="27"/>
      <c r="G5" s="28">
        <v>12</v>
      </c>
      <c r="H5" s="28"/>
      <c r="I5" s="2">
        <f>SUM(C5:H5)</f>
        <v>16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29</v>
      </c>
      <c r="C8" s="8">
        <v>1</v>
      </c>
      <c r="D8" s="9">
        <f>C8/C$5</f>
        <v>0.5</v>
      </c>
      <c r="E8" s="10">
        <v>1</v>
      </c>
      <c r="F8" s="11">
        <f>E8/E$5</f>
        <v>0.5</v>
      </c>
      <c r="G8" s="12">
        <v>6</v>
      </c>
      <c r="H8" s="13">
        <f>G8/G$5</f>
        <v>0.5</v>
      </c>
      <c r="I8" s="15">
        <f>SUM(D8,F8,H8)/3</f>
        <v>0.5</v>
      </c>
    </row>
    <row r="9" spans="2:9" x14ac:dyDescent="0.3">
      <c r="B9" s="2" t="s">
        <v>30</v>
      </c>
      <c r="C9" s="8">
        <v>1</v>
      </c>
      <c r="D9" s="9">
        <f t="shared" ref="D9" si="0">C9/C$5</f>
        <v>0.5</v>
      </c>
      <c r="E9" s="10">
        <v>1</v>
      </c>
      <c r="F9" s="11">
        <f>E9/E$5</f>
        <v>0.5</v>
      </c>
      <c r="G9" s="12">
        <v>6</v>
      </c>
      <c r="H9" s="13">
        <f>G9/G$5</f>
        <v>0.5</v>
      </c>
      <c r="I9" s="16">
        <f>SUM(D9,F9,H9)/3</f>
        <v>0.5</v>
      </c>
    </row>
    <row r="10" spans="2:9" x14ac:dyDescent="0.3">
      <c r="B10" s="2" t="s">
        <v>15</v>
      </c>
      <c r="C10" s="8"/>
      <c r="D10" s="9"/>
      <c r="E10" s="10"/>
      <c r="F10" s="11"/>
      <c r="G10" s="12"/>
      <c r="H10" s="13"/>
      <c r="I10" s="17"/>
    </row>
    <row r="11" spans="2:9" x14ac:dyDescent="0.3">
      <c r="B11" s="2" t="s">
        <v>16</v>
      </c>
      <c r="C11" s="8"/>
      <c r="D11" s="9"/>
      <c r="E11" s="10"/>
      <c r="F11" s="11"/>
      <c r="G11" s="12"/>
      <c r="H11" s="13"/>
      <c r="I11" s="18"/>
    </row>
    <row r="12" spans="2:9" x14ac:dyDescent="0.3">
      <c r="B12" s="22" t="s">
        <v>17</v>
      </c>
      <c r="C12" s="8">
        <f>C4-SUM(C8:C11)</f>
        <v>7</v>
      </c>
      <c r="D12" s="9"/>
      <c r="E12" s="10">
        <f>E4-SUM(E8:E11)</f>
        <v>3</v>
      </c>
      <c r="F12" s="11"/>
      <c r="G12" s="12">
        <f>G4-SUM(G8:G11)</f>
        <v>102</v>
      </c>
      <c r="H12" s="14"/>
      <c r="I12" s="19"/>
    </row>
    <row r="13" spans="2:9" x14ac:dyDescent="0.3">
      <c r="B13" s="23" t="s">
        <v>40</v>
      </c>
    </row>
    <row r="14" spans="2:9" x14ac:dyDescent="0.3">
      <c r="B14" t="s">
        <v>18</v>
      </c>
    </row>
    <row r="15" spans="2:9" x14ac:dyDescent="0.3">
      <c r="B15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76B6-980F-4B3E-903C-102D6666E018}">
  <dimension ref="A1"/>
  <sheetViews>
    <sheetView showGridLines="0" workbookViewId="0">
      <selection activeCell="I19" sqref="I19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1340-5DDF-4E78-948A-AD65C0063E40}">
  <dimension ref="B2:I16"/>
  <sheetViews>
    <sheetView showGridLines="0" tabSelected="1" zoomScale="115" zoomScaleNormal="115" workbookViewId="0">
      <selection activeCell="C15" sqref="C15"/>
    </sheetView>
  </sheetViews>
  <sheetFormatPr defaultRowHeight="14.4" x14ac:dyDescent="0.3"/>
  <cols>
    <col min="2" max="2" width="20.664062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31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0" t="s">
        <v>6</v>
      </c>
    </row>
    <row r="4" spans="2:9" x14ac:dyDescent="0.3">
      <c r="B4" s="6" t="s">
        <v>0</v>
      </c>
      <c r="C4" s="26">
        <v>67</v>
      </c>
      <c r="D4" s="26"/>
      <c r="E4" s="27">
        <v>17</v>
      </c>
      <c r="F4" s="27"/>
      <c r="G4" s="28">
        <v>1389</v>
      </c>
      <c r="H4" s="28"/>
      <c r="I4" s="2">
        <f>SUM(C4:H4)</f>
        <v>1473</v>
      </c>
    </row>
    <row r="5" spans="2:9" x14ac:dyDescent="0.3">
      <c r="B5" s="6" t="s">
        <v>1</v>
      </c>
      <c r="C5" s="26">
        <v>6</v>
      </c>
      <c r="D5" s="26"/>
      <c r="E5" s="27">
        <v>2</v>
      </c>
      <c r="F5" s="27"/>
      <c r="G5" s="28">
        <v>140</v>
      </c>
      <c r="H5" s="28"/>
      <c r="I5" s="2">
        <f>SUM(C5:H5)</f>
        <v>148</v>
      </c>
    </row>
    <row r="6" spans="2:9" ht="28.8" x14ac:dyDescent="0.3">
      <c r="B6" s="7" t="s">
        <v>9</v>
      </c>
      <c r="C6" s="29">
        <f>C5/C4</f>
        <v>8.9552238805970144E-2</v>
      </c>
      <c r="D6" s="29"/>
      <c r="E6" s="30">
        <f t="shared" ref="E6:G6" si="0">E5/E4</f>
        <v>0.11764705882352941</v>
      </c>
      <c r="F6" s="30"/>
      <c r="G6" s="31">
        <f t="shared" si="0"/>
        <v>0.1007919366450684</v>
      </c>
      <c r="H6" s="31"/>
      <c r="I6" s="3">
        <f>SUM(C6:G6)</f>
        <v>0.30799123427456798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22</v>
      </c>
      <c r="C9" s="8">
        <v>3</v>
      </c>
      <c r="D9" s="9">
        <f>C9/C$4</f>
        <v>4.4776119402985072E-2</v>
      </c>
      <c r="E9" s="10">
        <v>1</v>
      </c>
      <c r="F9" s="11">
        <f>E9/E$4</f>
        <v>5.8823529411764705E-2</v>
      </c>
      <c r="G9" s="12">
        <v>70</v>
      </c>
      <c r="H9" s="13">
        <f>G9/G$4</f>
        <v>5.03959683225342E-2</v>
      </c>
      <c r="I9" s="15">
        <f>SUM(D9,F9,H9)/$I$6</f>
        <v>0.5</v>
      </c>
    </row>
    <row r="10" spans="2:9" x14ac:dyDescent="0.3">
      <c r="B10" s="2" t="s">
        <v>23</v>
      </c>
      <c r="C10" s="8">
        <v>3</v>
      </c>
      <c r="D10" s="9">
        <f>C10/C$4</f>
        <v>4.4776119402985072E-2</v>
      </c>
      <c r="E10" s="10">
        <v>1</v>
      </c>
      <c r="F10" s="11">
        <f>E10/E$4</f>
        <v>5.8823529411764705E-2</v>
      </c>
      <c r="G10" s="12">
        <v>70</v>
      </c>
      <c r="H10" s="13">
        <f>G10/G$4</f>
        <v>5.03959683225342E-2</v>
      </c>
      <c r="I10" s="16">
        <f>SUM(D10,F10,H10)/$I$6</f>
        <v>0.5</v>
      </c>
    </row>
    <row r="11" spans="2:9" x14ac:dyDescent="0.3">
      <c r="B11" s="2" t="s">
        <v>15</v>
      </c>
      <c r="C11" s="8"/>
      <c r="D11" s="9">
        <f t="shared" ref="D11:D12" si="1">C11/C$4</f>
        <v>0</v>
      </c>
      <c r="E11" s="10">
        <v>1</v>
      </c>
      <c r="F11" s="11">
        <f t="shared" ref="F11:F12" si="2">E11/E$4</f>
        <v>5.8823529411764705E-2</v>
      </c>
      <c r="G11" s="12"/>
      <c r="H11" s="13">
        <f t="shared" ref="H11:H12" si="3">G11/G$4</f>
        <v>0</v>
      </c>
      <c r="I11" s="17"/>
    </row>
    <row r="12" spans="2:9" x14ac:dyDescent="0.3">
      <c r="B12" s="2" t="s">
        <v>16</v>
      </c>
      <c r="C12" s="8"/>
      <c r="D12" s="9">
        <f t="shared" si="1"/>
        <v>0</v>
      </c>
      <c r="E12" s="10">
        <v>1</v>
      </c>
      <c r="F12" s="11">
        <f t="shared" si="2"/>
        <v>5.8823529411764705E-2</v>
      </c>
      <c r="G12" s="12"/>
      <c r="H12" s="13">
        <f t="shared" si="3"/>
        <v>0</v>
      </c>
      <c r="I12" s="18"/>
    </row>
    <row r="13" spans="2:9" x14ac:dyDescent="0.3">
      <c r="B13" s="2" t="s">
        <v>17</v>
      </c>
      <c r="C13" s="8">
        <f>C4-SUM(C9:C12)</f>
        <v>61</v>
      </c>
      <c r="D13" s="9">
        <f>C13/C$4</f>
        <v>0.91044776119402981</v>
      </c>
      <c r="E13" s="10">
        <f>E4-SUM(E9:E12)</f>
        <v>13</v>
      </c>
      <c r="F13" s="11">
        <f>E13/E$4</f>
        <v>0.76470588235294112</v>
      </c>
      <c r="G13" s="12">
        <f>G4-SUM(G9:G12)</f>
        <v>1249</v>
      </c>
      <c r="H13" s="14">
        <f>G13/G$4</f>
        <v>0.89920806335493164</v>
      </c>
      <c r="I13" s="19"/>
    </row>
    <row r="14" spans="2:9" x14ac:dyDescent="0.3">
      <c r="B14" s="23" t="s">
        <v>38</v>
      </c>
    </row>
    <row r="15" spans="2:9" x14ac:dyDescent="0.3">
      <c r="B15" t="s">
        <v>39</v>
      </c>
    </row>
    <row r="16" spans="2:9" x14ac:dyDescent="0.3">
      <c r="B16" t="s">
        <v>13</v>
      </c>
    </row>
  </sheetData>
  <mergeCells count="13">
    <mergeCell ref="C5:D5"/>
    <mergeCell ref="E5:F5"/>
    <mergeCell ref="G5:H5"/>
    <mergeCell ref="C6:D6"/>
    <mergeCell ref="E6:F6"/>
    <mergeCell ref="G6:H6"/>
    <mergeCell ref="B2:I2"/>
    <mergeCell ref="C3:D3"/>
    <mergeCell ref="E3:F3"/>
    <mergeCell ref="G3:H3"/>
    <mergeCell ref="C4:D4"/>
    <mergeCell ref="E4:F4"/>
    <mergeCell ref="G4:H4"/>
  </mergeCells>
  <conditionalFormatting sqref="I9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08059-F943-4E4A-B76C-8DFA3522929F}">
  <dimension ref="B2:I15"/>
  <sheetViews>
    <sheetView showGridLines="0" zoomScale="115" zoomScaleNormal="115" workbookViewId="0">
      <selection activeCell="D15" sqref="D15"/>
    </sheetView>
  </sheetViews>
  <sheetFormatPr defaultRowHeight="14.4" x14ac:dyDescent="0.3"/>
  <cols>
    <col min="2" max="2" width="20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33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1" t="s">
        <v>6</v>
      </c>
    </row>
    <row r="4" spans="2:9" x14ac:dyDescent="0.3">
      <c r="B4" s="6" t="s">
        <v>0</v>
      </c>
      <c r="C4" s="26">
        <v>41</v>
      </c>
      <c r="D4" s="26"/>
      <c r="E4" s="27">
        <v>20</v>
      </c>
      <c r="F4" s="27"/>
      <c r="G4" s="28">
        <v>610</v>
      </c>
      <c r="H4" s="28"/>
      <c r="I4" s="2">
        <f>SUM(C4:H4)</f>
        <v>671</v>
      </c>
    </row>
    <row r="5" spans="2:9" x14ac:dyDescent="0.3">
      <c r="B5" s="6" t="s">
        <v>1</v>
      </c>
      <c r="C5" s="26">
        <v>4</v>
      </c>
      <c r="D5" s="26"/>
      <c r="E5" s="27">
        <v>2</v>
      </c>
      <c r="F5" s="27"/>
      <c r="G5" s="28">
        <v>60</v>
      </c>
      <c r="H5" s="28"/>
      <c r="I5" s="2">
        <f>SUM(C5:H5)</f>
        <v>66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22</v>
      </c>
      <c r="C8" s="8">
        <v>2</v>
      </c>
      <c r="D8" s="9">
        <f>C8/C$5</f>
        <v>0.5</v>
      </c>
      <c r="E8" s="10">
        <v>1</v>
      </c>
      <c r="F8" s="11">
        <f>E8/E$5</f>
        <v>0.5</v>
      </c>
      <c r="G8" s="12">
        <v>30</v>
      </c>
      <c r="H8" s="13">
        <f>G8/G$5</f>
        <v>0.5</v>
      </c>
      <c r="I8" s="15">
        <f>SUM(D8,F8,H8)/3</f>
        <v>0.5</v>
      </c>
    </row>
    <row r="9" spans="2:9" x14ac:dyDescent="0.3">
      <c r="B9" s="2" t="s">
        <v>23</v>
      </c>
      <c r="C9" s="8">
        <v>2</v>
      </c>
      <c r="D9" s="9">
        <f t="shared" ref="D9" si="0">C9/C$5</f>
        <v>0.5</v>
      </c>
      <c r="E9" s="10">
        <v>1</v>
      </c>
      <c r="F9" s="11">
        <f>E9/E$5</f>
        <v>0.5</v>
      </c>
      <c r="G9" s="12">
        <v>30</v>
      </c>
      <c r="H9" s="13">
        <f>G9/G$5</f>
        <v>0.5</v>
      </c>
      <c r="I9" s="16">
        <f>SUM(D9,F9,H9)/3</f>
        <v>0.5</v>
      </c>
    </row>
    <row r="10" spans="2:9" x14ac:dyDescent="0.3">
      <c r="B10" s="2" t="s">
        <v>15</v>
      </c>
      <c r="C10" s="8"/>
      <c r="D10" s="9"/>
      <c r="E10" s="10"/>
      <c r="F10" s="11"/>
      <c r="G10" s="12"/>
      <c r="H10" s="13"/>
      <c r="I10" s="17"/>
    </row>
    <row r="11" spans="2:9" x14ac:dyDescent="0.3">
      <c r="B11" s="2" t="s">
        <v>16</v>
      </c>
      <c r="C11" s="8"/>
      <c r="D11" s="9"/>
      <c r="E11" s="10"/>
      <c r="F11" s="11"/>
      <c r="G11" s="12"/>
      <c r="H11" s="13"/>
      <c r="I11" s="18"/>
    </row>
    <row r="12" spans="2:9" x14ac:dyDescent="0.3">
      <c r="B12" s="2" t="s">
        <v>17</v>
      </c>
      <c r="C12" s="8">
        <f>C4-SUM(C8:C11)</f>
        <v>37</v>
      </c>
      <c r="D12" s="9"/>
      <c r="E12" s="10">
        <f>E4-SUM(E8:E11)</f>
        <v>18</v>
      </c>
      <c r="F12" s="11"/>
      <c r="G12" s="12">
        <f>G4-SUM(G8:G11)</f>
        <v>550</v>
      </c>
      <c r="H12" s="14"/>
      <c r="I12" s="19"/>
    </row>
    <row r="13" spans="2:9" x14ac:dyDescent="0.3">
      <c r="B13" s="23" t="s">
        <v>40</v>
      </c>
    </row>
    <row r="14" spans="2:9" x14ac:dyDescent="0.3">
      <c r="B14" t="s">
        <v>18</v>
      </c>
    </row>
    <row r="15" spans="2:9" x14ac:dyDescent="0.3">
      <c r="B15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40A-5A2E-41ED-8E54-8D5DF83E3BD3}">
  <dimension ref="B2:I16"/>
  <sheetViews>
    <sheetView showGridLines="0" zoomScale="115" zoomScaleNormal="115" workbookViewId="0">
      <selection activeCell="D13" sqref="D13"/>
    </sheetView>
  </sheetViews>
  <sheetFormatPr defaultRowHeight="14.4" x14ac:dyDescent="0.3"/>
  <cols>
    <col min="2" max="2" width="19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32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5" t="s">
        <v>6</v>
      </c>
    </row>
    <row r="4" spans="2:9" x14ac:dyDescent="0.3">
      <c r="B4" s="6" t="s">
        <v>0</v>
      </c>
      <c r="C4" s="26">
        <v>64</v>
      </c>
      <c r="D4" s="26"/>
      <c r="E4" s="27">
        <v>17</v>
      </c>
      <c r="F4" s="27"/>
      <c r="G4" s="28">
        <v>742</v>
      </c>
      <c r="H4" s="28"/>
      <c r="I4" s="2">
        <f>SUM(C4:H4)</f>
        <v>823</v>
      </c>
    </row>
    <row r="5" spans="2:9" x14ac:dyDescent="0.3">
      <c r="B5" s="6" t="s">
        <v>1</v>
      </c>
      <c r="C5" s="26">
        <v>6</v>
      </c>
      <c r="D5" s="26"/>
      <c r="E5" s="27">
        <v>2</v>
      </c>
      <c r="F5" s="27"/>
      <c r="G5" s="28">
        <v>76</v>
      </c>
      <c r="H5" s="28"/>
      <c r="I5" s="2">
        <f>SUM(C5:H5)</f>
        <v>84</v>
      </c>
    </row>
    <row r="6" spans="2:9" ht="28.8" x14ac:dyDescent="0.3">
      <c r="B6" s="7" t="s">
        <v>9</v>
      </c>
      <c r="C6" s="29">
        <f>C5/C4</f>
        <v>9.375E-2</v>
      </c>
      <c r="D6" s="29"/>
      <c r="E6" s="30">
        <f t="shared" ref="E6:G6" si="0">E5/E4</f>
        <v>0.11764705882352941</v>
      </c>
      <c r="F6" s="30"/>
      <c r="G6" s="31">
        <f t="shared" si="0"/>
        <v>0.10242587601078167</v>
      </c>
      <c r="H6" s="31"/>
      <c r="I6" s="3">
        <f>SUM(C6:G6)</f>
        <v>0.31382293483431106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20</v>
      </c>
      <c r="C9" s="8">
        <v>3</v>
      </c>
      <c r="D9" s="9">
        <f>C9/C$4</f>
        <v>4.6875E-2</v>
      </c>
      <c r="E9" s="10">
        <v>1</v>
      </c>
      <c r="F9" s="11">
        <f>E9/E$4</f>
        <v>5.8823529411764705E-2</v>
      </c>
      <c r="G9" s="12">
        <v>38</v>
      </c>
      <c r="H9" s="13">
        <f>G9/G$4</f>
        <v>5.1212938005390833E-2</v>
      </c>
      <c r="I9" s="15">
        <f>SUM(D9,F9,H9)/$I$6</f>
        <v>0.5</v>
      </c>
    </row>
    <row r="10" spans="2:9" x14ac:dyDescent="0.3">
      <c r="B10" s="2" t="s">
        <v>21</v>
      </c>
      <c r="C10" s="8">
        <v>3</v>
      </c>
      <c r="D10" s="9">
        <f>C10/C$4</f>
        <v>4.6875E-2</v>
      </c>
      <c r="E10" s="10">
        <v>1</v>
      </c>
      <c r="F10" s="11">
        <f>E10/E$4</f>
        <v>5.8823529411764705E-2</v>
      </c>
      <c r="G10" s="12">
        <v>38</v>
      </c>
      <c r="H10" s="13">
        <f>G10/G$4</f>
        <v>5.1212938005390833E-2</v>
      </c>
      <c r="I10" s="16">
        <f>SUM(D10,F10,H10)/$I$6</f>
        <v>0.5</v>
      </c>
    </row>
    <row r="11" spans="2:9" x14ac:dyDescent="0.3">
      <c r="B11" s="2" t="s">
        <v>15</v>
      </c>
      <c r="C11" s="8"/>
      <c r="D11" s="9">
        <f t="shared" ref="D11:D12" si="1">C11/C$4</f>
        <v>0</v>
      </c>
      <c r="E11" s="10"/>
      <c r="F11" s="11">
        <f t="shared" ref="F11:F12" si="2">E11/E$4</f>
        <v>0</v>
      </c>
      <c r="G11" s="12"/>
      <c r="H11" s="13">
        <f t="shared" ref="H11:H12" si="3">G11/G$4</f>
        <v>0</v>
      </c>
      <c r="I11" s="17"/>
    </row>
    <row r="12" spans="2:9" x14ac:dyDescent="0.3">
      <c r="B12" s="2" t="s">
        <v>16</v>
      </c>
      <c r="C12" s="8"/>
      <c r="D12" s="9">
        <f t="shared" si="1"/>
        <v>0</v>
      </c>
      <c r="E12" s="10"/>
      <c r="F12" s="11">
        <f t="shared" si="2"/>
        <v>0</v>
      </c>
      <c r="G12" s="12"/>
      <c r="H12" s="13">
        <f t="shared" si="3"/>
        <v>0</v>
      </c>
      <c r="I12" s="18"/>
    </row>
    <row r="13" spans="2:9" x14ac:dyDescent="0.3">
      <c r="B13" s="2" t="s">
        <v>17</v>
      </c>
      <c r="C13" s="8">
        <f>C4-SUM(C9:C12)</f>
        <v>58</v>
      </c>
      <c r="D13" s="9">
        <f>C13/C$4</f>
        <v>0.90625</v>
      </c>
      <c r="E13" s="10">
        <f>E4-SUM(E9:E12)</f>
        <v>15</v>
      </c>
      <c r="F13" s="11">
        <f>E13/E$4</f>
        <v>0.88235294117647056</v>
      </c>
      <c r="G13" s="12">
        <f>G4-SUM(G9:G12)</f>
        <v>666</v>
      </c>
      <c r="H13" s="14">
        <f>G13/G$4</f>
        <v>0.89757412398921832</v>
      </c>
      <c r="I13" s="19"/>
    </row>
    <row r="14" spans="2:9" x14ac:dyDescent="0.3">
      <c r="B14" s="23" t="s">
        <v>38</v>
      </c>
    </row>
    <row r="15" spans="2:9" x14ac:dyDescent="0.3">
      <c r="B15" t="s">
        <v>39</v>
      </c>
    </row>
    <row r="16" spans="2:9" x14ac:dyDescent="0.3">
      <c r="B16" t="s">
        <v>13</v>
      </c>
    </row>
  </sheetData>
  <mergeCells count="13">
    <mergeCell ref="C5:D5"/>
    <mergeCell ref="C6:D6"/>
    <mergeCell ref="G6:H6"/>
    <mergeCell ref="G5:H5"/>
    <mergeCell ref="G4:H4"/>
    <mergeCell ref="E4:F4"/>
    <mergeCell ref="E5:F5"/>
    <mergeCell ref="E6:F6"/>
    <mergeCell ref="B2:I2"/>
    <mergeCell ref="C3:D3"/>
    <mergeCell ref="E3:F3"/>
    <mergeCell ref="G3:H3"/>
    <mergeCell ref="C4:D4"/>
  </mergeCells>
  <conditionalFormatting sqref="I9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3679-AFCA-4542-BC17-ED5139518082}">
  <dimension ref="B2:I15"/>
  <sheetViews>
    <sheetView showGridLines="0" zoomScale="115" zoomScaleNormal="115" workbookViewId="0">
      <selection activeCell="B5" sqref="B5"/>
    </sheetView>
  </sheetViews>
  <sheetFormatPr defaultRowHeight="14.4" x14ac:dyDescent="0.3"/>
  <cols>
    <col min="2" max="2" width="19.21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33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0" t="s">
        <v>6</v>
      </c>
    </row>
    <row r="4" spans="2:9" x14ac:dyDescent="0.3">
      <c r="B4" s="6" t="s">
        <v>41</v>
      </c>
      <c r="C4" s="26">
        <v>41</v>
      </c>
      <c r="D4" s="26"/>
      <c r="E4" s="27">
        <v>20</v>
      </c>
      <c r="F4" s="27"/>
      <c r="G4" s="28">
        <v>610</v>
      </c>
      <c r="H4" s="28"/>
      <c r="I4" s="2">
        <f>SUM(C4:H4)</f>
        <v>671</v>
      </c>
    </row>
    <row r="5" spans="2:9" x14ac:dyDescent="0.3">
      <c r="B5" s="6" t="s">
        <v>1</v>
      </c>
      <c r="C5" s="26">
        <v>4</v>
      </c>
      <c r="D5" s="26"/>
      <c r="E5" s="27">
        <v>2</v>
      </c>
      <c r="F5" s="27"/>
      <c r="G5" s="28">
        <v>60</v>
      </c>
      <c r="H5" s="28"/>
      <c r="I5" s="2">
        <f>SUM(C5:H5)</f>
        <v>66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24</v>
      </c>
      <c r="C8" s="8">
        <v>2</v>
      </c>
      <c r="D8" s="9">
        <f>C8/C$5</f>
        <v>0.5</v>
      </c>
      <c r="E8" s="10">
        <v>1</v>
      </c>
      <c r="F8" s="11">
        <f>E8/E$5</f>
        <v>0.5</v>
      </c>
      <c r="G8" s="12">
        <v>30</v>
      </c>
      <c r="H8" s="13">
        <f>G8/G$5</f>
        <v>0.5</v>
      </c>
      <c r="I8" s="15">
        <f>SUM(D8,F8,H8)/3</f>
        <v>0.5</v>
      </c>
    </row>
    <row r="9" spans="2:9" x14ac:dyDescent="0.3">
      <c r="B9" s="2" t="s">
        <v>25</v>
      </c>
      <c r="C9" s="8">
        <v>2</v>
      </c>
      <c r="D9" s="9">
        <f t="shared" ref="D9" si="0">C9/C$5</f>
        <v>0.5</v>
      </c>
      <c r="E9" s="10">
        <v>1</v>
      </c>
      <c r="F9" s="11">
        <f>E9/E$5</f>
        <v>0.5</v>
      </c>
      <c r="G9" s="12">
        <v>30</v>
      </c>
      <c r="H9" s="13">
        <f>G9/G$5</f>
        <v>0.5</v>
      </c>
      <c r="I9" s="16">
        <f>SUM(D9,F9,H9)/3</f>
        <v>0.5</v>
      </c>
    </row>
    <row r="10" spans="2:9" x14ac:dyDescent="0.3">
      <c r="B10" s="2" t="s">
        <v>15</v>
      </c>
      <c r="C10" s="8"/>
      <c r="D10" s="9"/>
      <c r="E10" s="10"/>
      <c r="F10" s="11"/>
      <c r="G10" s="12"/>
      <c r="H10" s="13"/>
      <c r="I10" s="17"/>
    </row>
    <row r="11" spans="2:9" x14ac:dyDescent="0.3">
      <c r="B11" s="2" t="s">
        <v>16</v>
      </c>
      <c r="C11" s="8"/>
      <c r="D11" s="9"/>
      <c r="E11" s="10"/>
      <c r="F11" s="11"/>
      <c r="G11" s="12"/>
      <c r="H11" s="13"/>
      <c r="I11" s="18"/>
    </row>
    <row r="12" spans="2:9" x14ac:dyDescent="0.3">
      <c r="B12" s="2" t="s">
        <v>17</v>
      </c>
      <c r="C12" s="8">
        <f>C4-SUM(C8:C11)</f>
        <v>37</v>
      </c>
      <c r="D12" s="9"/>
      <c r="E12" s="10">
        <f>E4-SUM(E8:E11)</f>
        <v>18</v>
      </c>
      <c r="F12" s="11"/>
      <c r="G12" s="12">
        <f>G4-SUM(G8:G11)</f>
        <v>550</v>
      </c>
      <c r="H12" s="14"/>
      <c r="I12" s="19"/>
    </row>
    <row r="13" spans="2:9" x14ac:dyDescent="0.3">
      <c r="B13" s="23" t="s">
        <v>40</v>
      </c>
    </row>
    <row r="14" spans="2:9" x14ac:dyDescent="0.3">
      <c r="B14" t="s">
        <v>18</v>
      </c>
    </row>
    <row r="15" spans="2:9" x14ac:dyDescent="0.3">
      <c r="B15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8972-7248-4A01-ACFF-DE2809C42D26}">
  <dimension ref="B2:I14"/>
  <sheetViews>
    <sheetView showGridLines="0" zoomScale="115" zoomScaleNormal="115" workbookViewId="0">
      <selection activeCell="F14" sqref="F14"/>
    </sheetView>
  </sheetViews>
  <sheetFormatPr defaultRowHeight="14.4" x14ac:dyDescent="0.3"/>
  <cols>
    <col min="2" max="2" width="27.1093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34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0" t="s">
        <v>6</v>
      </c>
    </row>
    <row r="4" spans="2:9" x14ac:dyDescent="0.3">
      <c r="B4" s="6" t="s">
        <v>0</v>
      </c>
      <c r="C4" s="26">
        <v>19</v>
      </c>
      <c r="D4" s="26"/>
      <c r="E4" s="27">
        <v>9</v>
      </c>
      <c r="F4" s="27"/>
      <c r="G4" s="28">
        <v>403</v>
      </c>
      <c r="H4" s="28"/>
      <c r="I4" s="2">
        <f>SUM(C4:H4)</f>
        <v>431</v>
      </c>
    </row>
    <row r="5" spans="2:9" x14ac:dyDescent="0.3">
      <c r="B5" s="6" t="s">
        <v>1</v>
      </c>
      <c r="C5" s="26">
        <v>2</v>
      </c>
      <c r="D5" s="26"/>
      <c r="E5" s="27">
        <v>2</v>
      </c>
      <c r="F5" s="27"/>
      <c r="G5" s="28">
        <v>40</v>
      </c>
      <c r="H5" s="28"/>
      <c r="I5" s="2">
        <f>SUM(C5:H5)</f>
        <v>44</v>
      </c>
    </row>
    <row r="7" spans="2:9" x14ac:dyDescent="0.3">
      <c r="B7" s="2" t="s">
        <v>14</v>
      </c>
      <c r="C7" s="2" t="s">
        <v>7</v>
      </c>
      <c r="D7" s="2" t="s">
        <v>10</v>
      </c>
      <c r="E7" s="2" t="s">
        <v>7</v>
      </c>
      <c r="F7" s="2" t="s">
        <v>11</v>
      </c>
      <c r="G7" s="1" t="s">
        <v>7</v>
      </c>
      <c r="H7" s="2" t="s">
        <v>12</v>
      </c>
      <c r="I7" s="2" t="s">
        <v>8</v>
      </c>
    </row>
    <row r="8" spans="2:9" x14ac:dyDescent="0.3">
      <c r="B8" s="2" t="s">
        <v>42</v>
      </c>
      <c r="C8" s="8">
        <v>2</v>
      </c>
      <c r="D8" s="9">
        <f>C8/C$5</f>
        <v>1</v>
      </c>
      <c r="E8" s="10">
        <v>2</v>
      </c>
      <c r="F8" s="11">
        <f>E8/E$5</f>
        <v>1</v>
      </c>
      <c r="G8" s="12">
        <v>40</v>
      </c>
      <c r="H8" s="13">
        <f>G8/G$5</f>
        <v>1</v>
      </c>
      <c r="I8" s="15">
        <f>SUM(D8,F8,H8)/3</f>
        <v>1</v>
      </c>
    </row>
    <row r="9" spans="2:9" x14ac:dyDescent="0.3">
      <c r="B9" s="2" t="s">
        <v>15</v>
      </c>
      <c r="C9" s="8"/>
      <c r="D9" s="9"/>
      <c r="E9" s="10"/>
      <c r="F9" s="11"/>
      <c r="G9" s="12"/>
      <c r="H9" s="13"/>
      <c r="I9" s="17"/>
    </row>
    <row r="10" spans="2:9" x14ac:dyDescent="0.3">
      <c r="B10" s="2" t="s">
        <v>16</v>
      </c>
      <c r="C10" s="8"/>
      <c r="D10" s="9"/>
      <c r="E10" s="10"/>
      <c r="F10" s="11"/>
      <c r="G10" s="12"/>
      <c r="H10" s="13"/>
      <c r="I10" s="18"/>
    </row>
    <row r="11" spans="2:9" x14ac:dyDescent="0.3">
      <c r="B11" s="2" t="s">
        <v>17</v>
      </c>
      <c r="C11" s="8">
        <f>C4-SUM(C8:C10)</f>
        <v>17</v>
      </c>
      <c r="D11" s="9"/>
      <c r="E11" s="10">
        <f>E4-SUM(E8:E10)</f>
        <v>7</v>
      </c>
      <c r="F11" s="11"/>
      <c r="G11" s="12">
        <f>G4-SUM(G8:G10)</f>
        <v>363</v>
      </c>
      <c r="H11" s="14"/>
      <c r="I11" s="19"/>
    </row>
    <row r="12" spans="2:9" x14ac:dyDescent="0.3">
      <c r="B12" s="23" t="s">
        <v>40</v>
      </c>
    </row>
    <row r="13" spans="2:9" x14ac:dyDescent="0.3">
      <c r="B13" t="s">
        <v>18</v>
      </c>
    </row>
    <row r="14" spans="2:9" x14ac:dyDescent="0.3">
      <c r="B14" t="s">
        <v>19</v>
      </c>
    </row>
  </sheetData>
  <mergeCells count="10">
    <mergeCell ref="C5:D5"/>
    <mergeCell ref="E5:F5"/>
    <mergeCell ref="G5:H5"/>
    <mergeCell ref="B2:I2"/>
    <mergeCell ref="C3:D3"/>
    <mergeCell ref="E3:F3"/>
    <mergeCell ref="G3:H3"/>
    <mergeCell ref="C4:D4"/>
    <mergeCell ref="E4:F4"/>
    <mergeCell ref="G4:H4"/>
  </mergeCells>
  <conditionalFormatting sqref="I8:I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89A8-EFEB-4018-BCF7-9E96B21F303E}">
  <dimension ref="B2:I15"/>
  <sheetViews>
    <sheetView showGridLines="0" zoomScale="115" zoomScaleNormal="115" workbookViewId="0">
      <selection activeCell="E14" sqref="E14"/>
    </sheetView>
  </sheetViews>
  <sheetFormatPr defaultRowHeight="14.4" x14ac:dyDescent="0.3"/>
  <cols>
    <col min="2" max="2" width="23.554687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35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20" t="s">
        <v>6</v>
      </c>
    </row>
    <row r="4" spans="2:9" x14ac:dyDescent="0.3">
      <c r="B4" s="6" t="s">
        <v>0</v>
      </c>
      <c r="C4" s="26">
        <v>21</v>
      </c>
      <c r="D4" s="26"/>
      <c r="E4" s="27">
        <v>14</v>
      </c>
      <c r="F4" s="27"/>
      <c r="G4" s="28">
        <v>437</v>
      </c>
      <c r="H4" s="28"/>
      <c r="I4" s="2">
        <f>SUM(C4:H4)</f>
        <v>472</v>
      </c>
    </row>
    <row r="5" spans="2:9" x14ac:dyDescent="0.3">
      <c r="B5" s="6" t="s">
        <v>1</v>
      </c>
      <c r="C5" s="26">
        <v>2</v>
      </c>
      <c r="D5" s="26"/>
      <c r="E5" s="27">
        <v>2</v>
      </c>
      <c r="F5" s="27"/>
      <c r="G5" s="28">
        <v>44</v>
      </c>
      <c r="H5" s="28"/>
      <c r="I5" s="2">
        <f>SUM(C5:H5)</f>
        <v>48</v>
      </c>
    </row>
    <row r="6" spans="2:9" ht="28.8" x14ac:dyDescent="0.3">
      <c r="B6" s="7" t="s">
        <v>9</v>
      </c>
      <c r="C6" s="29">
        <f>C5/C4</f>
        <v>9.5238095238095233E-2</v>
      </c>
      <c r="D6" s="29"/>
      <c r="E6" s="30">
        <f t="shared" ref="E6:G6" si="0">E5/E4</f>
        <v>0.14285714285714285</v>
      </c>
      <c r="F6" s="30"/>
      <c r="G6" s="31">
        <f t="shared" si="0"/>
        <v>0.10068649885583524</v>
      </c>
      <c r="H6" s="31"/>
      <c r="I6" s="3">
        <f>SUM(C6:G6)</f>
        <v>0.33878173695107333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26</v>
      </c>
      <c r="C9" s="8">
        <v>2</v>
      </c>
      <c r="D9" s="9">
        <f>C9/C$4</f>
        <v>9.5238095238095233E-2</v>
      </c>
      <c r="E9" s="10">
        <v>2</v>
      </c>
      <c r="F9" s="11">
        <f>E9/E$4</f>
        <v>0.14285714285714285</v>
      </c>
      <c r="G9" s="12">
        <v>44</v>
      </c>
      <c r="H9" s="13">
        <f>G9/G$4</f>
        <v>0.10068649885583524</v>
      </c>
      <c r="I9" s="15">
        <f>SUM(D9,F9,H9)/$I$6</f>
        <v>1</v>
      </c>
    </row>
    <row r="10" spans="2:9" x14ac:dyDescent="0.3">
      <c r="B10" s="2" t="s">
        <v>15</v>
      </c>
      <c r="C10" s="8"/>
      <c r="D10" s="9">
        <f t="shared" ref="D10:D11" si="1">C10/C$4</f>
        <v>0</v>
      </c>
      <c r="E10" s="10"/>
      <c r="F10" s="11">
        <f t="shared" ref="F10:F11" si="2">E10/E$4</f>
        <v>0</v>
      </c>
      <c r="G10" s="12"/>
      <c r="H10" s="13">
        <f t="shared" ref="H10:H11" si="3">G10/G$4</f>
        <v>0</v>
      </c>
      <c r="I10" s="17"/>
    </row>
    <row r="11" spans="2:9" x14ac:dyDescent="0.3">
      <c r="B11" s="2" t="s">
        <v>16</v>
      </c>
      <c r="C11" s="8"/>
      <c r="D11" s="9">
        <f t="shared" si="1"/>
        <v>0</v>
      </c>
      <c r="E11" s="10"/>
      <c r="F11" s="11">
        <f t="shared" si="2"/>
        <v>0</v>
      </c>
      <c r="G11" s="12"/>
      <c r="H11" s="13">
        <f t="shared" si="3"/>
        <v>0</v>
      </c>
      <c r="I11" s="18"/>
    </row>
    <row r="12" spans="2:9" x14ac:dyDescent="0.3">
      <c r="B12" s="2" t="s">
        <v>17</v>
      </c>
      <c r="C12" s="8">
        <f>C4-SUM(C9:C11)</f>
        <v>19</v>
      </c>
      <c r="D12" s="9">
        <f>C12/C$4</f>
        <v>0.90476190476190477</v>
      </c>
      <c r="E12" s="10">
        <f>E4-SUM(E9:E11)</f>
        <v>12</v>
      </c>
      <c r="F12" s="11">
        <f>E12/E$4</f>
        <v>0.8571428571428571</v>
      </c>
      <c r="G12" s="12">
        <f>G4-SUM(G9:G11)</f>
        <v>393</v>
      </c>
      <c r="H12" s="14">
        <f>G12/G$4</f>
        <v>0.89931350114416475</v>
      </c>
      <c r="I12" s="19"/>
    </row>
    <row r="13" spans="2:9" x14ac:dyDescent="0.3">
      <c r="B13" s="23" t="s">
        <v>38</v>
      </c>
    </row>
    <row r="14" spans="2:9" x14ac:dyDescent="0.3">
      <c r="B14" t="s">
        <v>39</v>
      </c>
    </row>
    <row r="15" spans="2:9" x14ac:dyDescent="0.3">
      <c r="B15" t="s">
        <v>13</v>
      </c>
    </row>
  </sheetData>
  <mergeCells count="13">
    <mergeCell ref="C5:D5"/>
    <mergeCell ref="E5:F5"/>
    <mergeCell ref="G5:H5"/>
    <mergeCell ref="C6:D6"/>
    <mergeCell ref="E6:F6"/>
    <mergeCell ref="G6:H6"/>
    <mergeCell ref="B2:I2"/>
    <mergeCell ref="C3:D3"/>
    <mergeCell ref="E3:F3"/>
    <mergeCell ref="G3:H3"/>
    <mergeCell ref="C4:D4"/>
    <mergeCell ref="E4:F4"/>
    <mergeCell ref="G4:H4"/>
  </mergeCells>
  <conditionalFormatting sqref="I9:I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C9B9-ACA1-4974-986D-76D2105B509B}">
  <dimension ref="B2:I16"/>
  <sheetViews>
    <sheetView showGridLines="0" zoomScale="115" zoomScaleNormal="115" workbookViewId="0">
      <selection activeCell="E14" sqref="E14"/>
    </sheetView>
  </sheetViews>
  <sheetFormatPr defaultRowHeight="14.4" x14ac:dyDescent="0.3"/>
  <cols>
    <col min="2" max="2" width="26.6640625" customWidth="1"/>
    <col min="3" max="4" width="8.6640625" customWidth="1"/>
    <col min="5" max="5" width="5.77734375" bestFit="1" customWidth="1"/>
    <col min="6" max="8" width="8.6640625" customWidth="1"/>
    <col min="9" max="9" width="13.88671875" bestFit="1" customWidth="1"/>
  </cols>
  <sheetData>
    <row r="2" spans="2:9" ht="23.4" x14ac:dyDescent="0.45">
      <c r="B2" s="24" t="s">
        <v>36</v>
      </c>
      <c r="C2" s="24"/>
      <c r="D2" s="24"/>
      <c r="E2" s="24"/>
      <c r="F2" s="24"/>
      <c r="G2" s="24"/>
      <c r="H2" s="24"/>
      <c r="I2" s="24"/>
    </row>
    <row r="3" spans="2:9" ht="30" customHeight="1" x14ac:dyDescent="0.3">
      <c r="B3" s="4" t="s">
        <v>5</v>
      </c>
      <c r="C3" s="25" t="s">
        <v>2</v>
      </c>
      <c r="D3" s="25"/>
      <c r="E3" s="25" t="s">
        <v>3</v>
      </c>
      <c r="F3" s="25"/>
      <c r="G3" s="25" t="s">
        <v>4</v>
      </c>
      <c r="H3" s="25"/>
      <c r="I3" s="5" t="s">
        <v>6</v>
      </c>
    </row>
    <row r="4" spans="2:9" x14ac:dyDescent="0.3">
      <c r="B4" s="6" t="s">
        <v>0</v>
      </c>
      <c r="C4" s="26">
        <v>33</v>
      </c>
      <c r="D4" s="26"/>
      <c r="E4" s="27">
        <v>15</v>
      </c>
      <c r="F4" s="27"/>
      <c r="G4" s="28">
        <v>518</v>
      </c>
      <c r="H4" s="28"/>
      <c r="I4" s="2">
        <f>SUM(C4:H4)</f>
        <v>566</v>
      </c>
    </row>
    <row r="5" spans="2:9" x14ac:dyDescent="0.3">
      <c r="B5" s="6" t="s">
        <v>1</v>
      </c>
      <c r="C5" s="26">
        <v>4</v>
      </c>
      <c r="D5" s="26"/>
      <c r="E5" s="27">
        <v>2</v>
      </c>
      <c r="F5" s="27"/>
      <c r="G5" s="28">
        <v>50</v>
      </c>
      <c r="H5" s="28"/>
      <c r="I5" s="2">
        <f>SUM(C5:H5)</f>
        <v>56</v>
      </c>
    </row>
    <row r="6" spans="2:9" ht="28.8" x14ac:dyDescent="0.3">
      <c r="B6" s="7" t="s">
        <v>9</v>
      </c>
      <c r="C6" s="29">
        <f>C5/C4</f>
        <v>0.12121212121212122</v>
      </c>
      <c r="D6" s="29"/>
      <c r="E6" s="30">
        <f t="shared" ref="E6:G6" si="0">E5/E4</f>
        <v>0.13333333333333333</v>
      </c>
      <c r="F6" s="30"/>
      <c r="G6" s="31">
        <f t="shared" si="0"/>
        <v>9.6525096525096526E-2</v>
      </c>
      <c r="H6" s="31"/>
      <c r="I6" s="3">
        <f>SUM(C6:G6)</f>
        <v>0.35107055107055107</v>
      </c>
    </row>
    <row r="8" spans="2:9" x14ac:dyDescent="0.3">
      <c r="B8" s="2" t="s">
        <v>14</v>
      </c>
      <c r="C8" s="2" t="s">
        <v>7</v>
      </c>
      <c r="D8" s="2" t="s">
        <v>10</v>
      </c>
      <c r="E8" s="2" t="s">
        <v>7</v>
      </c>
      <c r="F8" s="2" t="s">
        <v>11</v>
      </c>
      <c r="G8" s="1" t="s">
        <v>7</v>
      </c>
      <c r="H8" s="2" t="s">
        <v>12</v>
      </c>
      <c r="I8" s="2" t="s">
        <v>8</v>
      </c>
    </row>
    <row r="9" spans="2:9" x14ac:dyDescent="0.3">
      <c r="B9" s="2" t="s">
        <v>27</v>
      </c>
      <c r="C9" s="8">
        <v>2</v>
      </c>
      <c r="D9" s="9">
        <f>C9/C$4</f>
        <v>6.0606060606060608E-2</v>
      </c>
      <c r="E9" s="10">
        <v>1</v>
      </c>
      <c r="F9" s="11">
        <f>E9/E$4</f>
        <v>6.6666666666666666E-2</v>
      </c>
      <c r="G9" s="12">
        <v>25</v>
      </c>
      <c r="H9" s="13">
        <f>G9/G$4</f>
        <v>4.8262548262548263E-2</v>
      </c>
      <c r="I9" s="15">
        <f>SUM(D9,F9,H9)/$I$6</f>
        <v>0.5</v>
      </c>
    </row>
    <row r="10" spans="2:9" x14ac:dyDescent="0.3">
      <c r="B10" s="2" t="s">
        <v>28</v>
      </c>
      <c r="C10" s="8">
        <v>2</v>
      </c>
      <c r="D10" s="9">
        <f t="shared" ref="D10" si="1">C10/C$4</f>
        <v>6.0606060606060608E-2</v>
      </c>
      <c r="E10" s="10">
        <v>1</v>
      </c>
      <c r="F10" s="11">
        <f t="shared" ref="F10" si="2">E10/E$4</f>
        <v>6.6666666666666666E-2</v>
      </c>
      <c r="G10" s="12">
        <v>25</v>
      </c>
      <c r="H10" s="13">
        <f t="shared" ref="H10" si="3">G10/G$4</f>
        <v>4.8262548262548263E-2</v>
      </c>
      <c r="I10" s="15">
        <f t="shared" ref="I10" si="4">SUM(D10,F10,H10)/$I$6</f>
        <v>0.5</v>
      </c>
    </row>
    <row r="11" spans="2:9" x14ac:dyDescent="0.3">
      <c r="B11" s="2" t="s">
        <v>15</v>
      </c>
      <c r="C11" s="8"/>
      <c r="D11" s="9"/>
      <c r="E11" s="10"/>
      <c r="F11" s="11"/>
      <c r="G11" s="12"/>
      <c r="H11" s="13"/>
      <c r="I11" s="17"/>
    </row>
    <row r="12" spans="2:9" x14ac:dyDescent="0.3">
      <c r="B12" s="2" t="s">
        <v>16</v>
      </c>
      <c r="C12" s="8"/>
      <c r="D12" s="9"/>
      <c r="E12" s="10"/>
      <c r="F12" s="11"/>
      <c r="G12" s="12"/>
      <c r="H12" s="13"/>
      <c r="I12" s="18"/>
    </row>
    <row r="13" spans="2:9" x14ac:dyDescent="0.3">
      <c r="B13" s="2" t="s">
        <v>17</v>
      </c>
      <c r="C13" s="8">
        <f>C4-SUM(C9:C12)</f>
        <v>29</v>
      </c>
      <c r="D13" s="9">
        <f>C13/C$4</f>
        <v>0.87878787878787878</v>
      </c>
      <c r="E13" s="10">
        <f>E4-SUM(E9:E12)</f>
        <v>13</v>
      </c>
      <c r="F13" s="11">
        <f>E13/E$4</f>
        <v>0.8666666666666667</v>
      </c>
      <c r="G13" s="12">
        <f>G4-SUM(G9:G12)</f>
        <v>468</v>
      </c>
      <c r="H13" s="14">
        <f>G13/G$4</f>
        <v>0.90347490347490345</v>
      </c>
      <c r="I13" s="19"/>
    </row>
    <row r="14" spans="2:9" x14ac:dyDescent="0.3">
      <c r="B14" s="23" t="s">
        <v>38</v>
      </c>
    </row>
    <row r="15" spans="2:9" x14ac:dyDescent="0.3">
      <c r="B15" t="s">
        <v>39</v>
      </c>
    </row>
    <row r="16" spans="2:9" x14ac:dyDescent="0.3">
      <c r="B16" t="s">
        <v>13</v>
      </c>
    </row>
  </sheetData>
  <mergeCells count="13">
    <mergeCell ref="B2:I2"/>
    <mergeCell ref="C3:D3"/>
    <mergeCell ref="E3:F3"/>
    <mergeCell ref="G3:H3"/>
    <mergeCell ref="C4:D4"/>
    <mergeCell ref="E4:F4"/>
    <mergeCell ref="G4:H4"/>
    <mergeCell ref="C5:D5"/>
    <mergeCell ref="E5:F5"/>
    <mergeCell ref="G5:H5"/>
    <mergeCell ref="C6:D6"/>
    <mergeCell ref="E6:F6"/>
    <mergeCell ref="G6:H6"/>
  </mergeCells>
  <conditionalFormatting sqref="I11:I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Fórmula A</vt:lpstr>
      <vt:lpstr>Fórmula B</vt:lpstr>
      <vt:lpstr>CR I (A)</vt:lpstr>
      <vt:lpstr>CR I (B)</vt:lpstr>
      <vt:lpstr>CR II</vt:lpstr>
      <vt:lpstr>CR III</vt:lpstr>
      <vt:lpstr>CR IV</vt:lpstr>
      <vt:lpstr>CR V</vt:lpstr>
      <vt:lpstr>CR VI</vt:lpstr>
      <vt:lpstr>CR VII (A)</vt:lpstr>
      <vt:lpstr>CR VII 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Elizandro Borba</dc:creator>
  <cp:lastModifiedBy>Elizandro Borba</cp:lastModifiedBy>
  <dcterms:created xsi:type="dcterms:W3CDTF">2022-11-08T22:37:51Z</dcterms:created>
  <dcterms:modified xsi:type="dcterms:W3CDTF">2022-11-28T19:52:41Z</dcterms:modified>
</cp:coreProperties>
</file>